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Your numbers" sheetId="1" state="visible" r:id="rId3"/>
    <sheet name="Checker" sheetId="2" state="visible" r:id="rId4"/>
    <sheet name="Per-sale maths" sheetId="3" state="visible" r:id="rId5"/>
    <sheet name="Sources" sheetId="4" state="visible" r:id="rId6"/>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I4" authorId="0">
      <text>
        <r>
          <rPr>
            <sz val="10"/>
            <rFont val="Arial"/>
            <family val="2"/>
          </rPr>
          <t xml:space="preserve">Standard UK VAT rate. GOG pays 6% of the price minus VAT.</t>
        </r>
      </text>
    </comment>
  </commentList>
</comments>
</file>

<file path=xl/sharedStrings.xml><?xml version="1.0" encoding="utf-8"?>
<sst xmlns="http://schemas.openxmlformats.org/spreadsheetml/2006/main" count="237" uniqueCount="160">
  <si>
    <t xml:space="preserve">Gaming blog monetisation checker</t>
  </si>
  <si>
    <t xml:space="preserve">Blogging Titan. Every rule read from the programme's own page on 29 October 2026. Rules change: check the source link before you apply.</t>
  </si>
  <si>
    <t xml:space="preserve">How to use: type your own figures into the yellow cells (column B). The Checker and Per-sale maths tabs update automatically. The values shown are an example blog, so replace them.</t>
  </si>
  <si>
    <t xml:space="preserve">Your figures</t>
  </si>
  <si>
    <t xml:space="preserve">Value</t>
  </si>
  <si>
    <t xml:space="preserve">Notes</t>
  </si>
  <si>
    <t xml:space="preserve">Monthly pageviews (last 30 days)</t>
  </si>
  <si>
    <t xml:space="preserve">From Google Analytics or your stats plugin</t>
  </si>
  <si>
    <t xml:space="preserve">Sessions in the last 30 days from the US, UK, Canada and Australia</t>
  </si>
  <si>
    <t xml:space="preserve">Journey by Mediavine counts these "Tier 1" sessions</t>
  </si>
  <si>
    <t xml:space="preserve">Share of traffic from the US, UK, Canada, New Zealand and Australia</t>
  </si>
  <si>
    <t xml:space="preserve">Enter as a percentage, e.g. 62%</t>
  </si>
  <si>
    <t xml:space="preserve">Share of traffic that is organic (search, not paid or incentivised)</t>
  </si>
  <si>
    <t xml:space="preserve">Freestar requires at least 50%</t>
  </si>
  <si>
    <t xml:space="preserve">Ad revenue over the last 12 months (US dollars)</t>
  </si>
  <si>
    <t xml:space="preserve">Mediavine requires $5,000 a year</t>
  </si>
  <si>
    <t xml:space="preserve">Domain age (months)</t>
  </si>
  <si>
    <t xml:space="preserve">Raptive requires at least 6 months</t>
  </si>
  <si>
    <t xml:space="preserve">Are you 18 or over? (Yes/No)</t>
  </si>
  <si>
    <t xml:space="preserve">Yes</t>
  </si>
  <si>
    <t xml:space="preserve">AdSense and Razer require 18+; for AdSense a parent or guardian can apply instead</t>
  </si>
  <si>
    <t xml:space="preserve">Qualifying Amazon sales since approval</t>
  </si>
  <si>
    <t xml:space="preserve">Your own orders do not count</t>
  </si>
  <si>
    <t xml:space="preserve">Days since your Amazon Associates approval</t>
  </si>
  <si>
    <t xml:space="preserve">Amazon reviews the account once you have 3 sales within 180 days</t>
  </si>
  <si>
    <t xml:space="preserve">Followers on your largest social or creator channel</t>
  </si>
  <si>
    <t xml:space="preserve">Epic Support-A-Creator uses a follower minimum</t>
  </si>
  <si>
    <t xml:space="preserve">Monthly active users (GA4 "Active users", last 30 days)</t>
  </si>
  <si>
    <t xml:space="preserve">Ezoic counts monthly active users, not pageviews</t>
  </si>
  <si>
    <t xml:space="preserve">Legend: yellow cells with blue text are inputs. Black text is calculated. Nothing here estimates earnings; networks do not publish them.</t>
  </si>
  <si>
    <t xml:space="preserve">Which programmes you can apply to today</t>
  </si>
  <si>
    <t xml:space="preserve">Status updates from the Your numbers tab. Read 29 October 2026.</t>
  </si>
  <si>
    <t xml:space="preserve">Programme</t>
  </si>
  <si>
    <t xml:space="preserve">Type</t>
  </si>
  <si>
    <t xml:space="preserve">Published entry rule</t>
  </si>
  <si>
    <t xml:space="preserve">Your status</t>
  </si>
  <si>
    <t xml:space="preserve">Source</t>
  </si>
  <si>
    <t xml:space="preserve">Google AdSense</t>
  </si>
  <si>
    <t xml:space="preserve">Ad network</t>
  </si>
  <si>
    <t xml:space="preserve">18 or over (or a parent or guardian applies); eligibility page mentions no traffic minimum</t>
  </si>
  <si>
    <t xml:space="preserve">https://support.google.com/adsense/answer/9724?hl=en</t>
  </si>
  <si>
    <t xml:space="preserve">Journey by Mediavine</t>
  </si>
  <si>
    <t xml:space="preserve">1,000 sessions from Tier 1 countries (US, Canada, UK, Australia) within 30 days</t>
  </si>
  <si>
    <t xml:space="preserve">https://www.mediavine.com/mediavine-requirements/</t>
  </si>
  <si>
    <t xml:space="preserve">Monumetric Propel</t>
  </si>
  <si>
    <t xml:space="preserve">10,000 to 80,000 pageviews a month; at least 50% of traffic from US, UK, Canada, Australia; $99 setup fee</t>
  </si>
  <si>
    <t xml:space="preserve">https://www.monumetric.com/propel-program/</t>
  </si>
  <si>
    <t xml:space="preserve">Raptive</t>
  </si>
  <si>
    <t xml:space="preserve">25,000 pageviews a month; domain at least 6 months old; 50% of traffic from US, UK, Canada, NZ, Australia (40% from 100,000 pageviews)</t>
  </si>
  <si>
    <t xml:space="preserve">https://help.raptive.com/hc/en-us/articles/360032840891-How-do-I-apply-to-Raptive</t>
  </si>
  <si>
    <t xml:space="preserve">Mediavine</t>
  </si>
  <si>
    <t xml:space="preserve">$5,000 a year in existing ad revenue</t>
  </si>
  <si>
    <t xml:space="preserve">Playwire</t>
  </si>
  <si>
    <t xml:space="preserve">Gaming ad network</t>
  </si>
  <si>
    <t xml:space="preserve">Qualification page suggests 100,000 pageviews; FAQ says a minimum of 500,000</t>
  </si>
  <si>
    <t xml:space="preserve">https://www.playwire.com/qualification-criteria</t>
  </si>
  <si>
    <t xml:space="preserve">Ezoic</t>
  </si>
  <si>
    <t xml:space="preserve">250,000 monthly active users for new sites; smaller sites can apply to the Incubator (20 a month)</t>
  </si>
  <si>
    <t xml:space="preserve">https://support.ezoic.com/kb/article/getting-started-ezoics-requirements</t>
  </si>
  <si>
    <t xml:space="preserve">Freestar</t>
  </si>
  <si>
    <t xml:space="preserve">Gaming-friendly ad network</t>
  </si>
  <si>
    <t xml:space="preserve">No hard minimum; publishers typically average a million pageviews or more; 50% organic and 50% from US, UK, CA, NZ, AU</t>
  </si>
  <si>
    <t xml:space="preserve">https://freestar.com/publisher-quality-requirements/</t>
  </si>
  <si>
    <t xml:space="preserve">Publisher Collective (Snigel)</t>
  </si>
  <si>
    <t xml:space="preserve">About EUR 300 a day in ad revenue as a guide for sites in its genres; 3 million pageviews otherwise</t>
  </si>
  <si>
    <t xml:space="preserve">https://www.publisher-collective.com/faq</t>
  </si>
  <si>
    <t xml:space="preserve">Venatus</t>
  </si>
  <si>
    <t xml:space="preserve">No published minimum</t>
  </si>
  <si>
    <t xml:space="preserve">https://www.venatus.com/</t>
  </si>
  <si>
    <t xml:space="preserve">Nitro</t>
  </si>
  <si>
    <t xml:space="preserve">https://nitropay.com/publishers</t>
  </si>
  <si>
    <t xml:space="preserve">Amazon Associates (UK or US)</t>
  </si>
  <si>
    <t xml:space="preserve">Affiliate</t>
  </si>
  <si>
    <t xml:space="preserve">At least 3 qualifying sales within 180 days of approval; own orders do not count</t>
  </si>
  <si>
    <t xml:space="preserve">https://affiliate-program.amazon.co.uk/help/node/topic/G8TW5AE9XL2VX9VM</t>
  </si>
  <si>
    <t xml:space="preserve">GOG</t>
  </si>
  <si>
    <t xml:space="preserve">Email affiliate@gog.com, then apply through Adtraction</t>
  </si>
  <si>
    <t xml:space="preserve">https://support.gog.com/hc/en-us/articles/4405004689297-How-to-join-the-GOG-Affiliate-Program</t>
  </si>
  <si>
    <t xml:space="preserve">Green Man Gaming</t>
  </si>
  <si>
    <t xml:space="preserve">Business programme for website owners; no criteria listed</t>
  </si>
  <si>
    <t xml:space="preserve">https://www.greenmangaming.com/affiliates/</t>
  </si>
  <si>
    <t xml:space="preserve">Eneba</t>
  </si>
  <si>
    <t xml:space="preserve">Bloggers, publishers and creators; criteria in the application form</t>
  </si>
  <si>
    <t xml:space="preserve">https://www.eneba.com/become-affiliate</t>
  </si>
  <si>
    <t xml:space="preserve">Kinguin</t>
  </si>
  <si>
    <t xml:space="preserve">Free to join</t>
  </si>
  <si>
    <t xml:space="preserve">https://www.kinguin.net/affiliate</t>
  </si>
  <si>
    <t xml:space="preserve">Razer</t>
  </si>
  <si>
    <t xml:space="preserve">18 or over</t>
  </si>
  <si>
    <t xml:space="preserve">https://www.razer.com/affiliate</t>
  </si>
  <si>
    <t xml:space="preserve">Logitech</t>
  </si>
  <si>
    <t xml:space="preserve">Apply through Impact</t>
  </si>
  <si>
    <t xml:space="preserve">https://www.logitech.com/en-us/affiliates</t>
  </si>
  <si>
    <t xml:space="preserve">Secretlab</t>
  </si>
  <si>
    <t xml:space="preserve">Application form; paid by PayPal</t>
  </si>
  <si>
    <t xml:space="preserve">https://secretlab.co.uk/pages/affiliates</t>
  </si>
  <si>
    <t xml:space="preserve">PlayStation Direct</t>
  </si>
  <si>
    <t xml:space="preserve">US programme page (UK page now redirects to the store); reviewed by PlayStation; through Partnerize</t>
  </si>
  <si>
    <t xml:space="preserve">https://direct.playstation.com/en-us/playstation-affiliate-programme</t>
  </si>
  <si>
    <t xml:space="preserve">Epic Games Support-A-Creator</t>
  </si>
  <si>
    <t xml:space="preserve">Creator code</t>
  </si>
  <si>
    <t xml:space="preserve">A follower minimum set by Epic (1,000 in Epic's January 2021 post)</t>
  </si>
  <si>
    <t xml:space="preserve">https://legal.epicgames.com/fortnite/eula/sac</t>
  </si>
  <si>
    <t xml:space="preserve">Ko-fi / Buy Me a Coffee / Patreon</t>
  </si>
  <si>
    <t xml:space="preserve">Reader support</t>
  </si>
  <si>
    <t xml:space="preserve">Open to anyone</t>
  </si>
  <si>
    <t xml:space="preserve">https://help.ko-fi.com/hc/en-us/articles/360002506494-Does-Ko-fi-take-a-fee</t>
  </si>
  <si>
    <t xml:space="preserve">What one sale earns, at each programme's published rate</t>
  </si>
  <si>
    <t xml:space="preserve">Type a typical order value in column C. "Up to" rates are the published maximum; your rate may be lower. Rates read 29 October 2026.</t>
  </si>
  <si>
    <t xml:space="preserve">Programme and category</t>
  </si>
  <si>
    <t xml:space="preserve">Published rate</t>
  </si>
  <si>
    <t xml:space="preserve">Your typical order value</t>
  </si>
  <si>
    <t xml:space="preserve">Rate base</t>
  </si>
  <si>
    <t xml:space="preserve">Commission per sale</t>
  </si>
  <si>
    <t xml:space="preserve">Note</t>
  </si>
  <si>
    <t xml:space="preserve">UK VAT rate</t>
  </si>
  <si>
    <t xml:space="preserve">Amazon UK: video games and consoles</t>
  </si>
  <si>
    <t xml:space="preserve">Price</t>
  </si>
  <si>
    <t xml:space="preserve">GBP; Amazon pays on Qualifying Revenue, which may exclude VAT (then about 42p on GBP 50)</t>
  </si>
  <si>
    <t xml:space="preserve">Amazon UK: all other categories</t>
  </si>
  <si>
    <t xml:space="preserve">GBP; check which category your item sits in</t>
  </si>
  <si>
    <t xml:space="preserve">Amazon US: physical video games and consoles</t>
  </si>
  <si>
    <t xml:space="preserve">USD</t>
  </si>
  <si>
    <t xml:space="preserve">Amazon US: digital video games</t>
  </si>
  <si>
    <t xml:space="preserve">Amazon US: PC and PC components</t>
  </si>
  <si>
    <t xml:space="preserve">GOG: any game</t>
  </si>
  <si>
    <t xml:space="preserve">Price minus VAT</t>
  </si>
  <si>
    <t xml:space="preserve">6% of net sales</t>
  </si>
  <si>
    <t xml:space="preserve">Green Man Gaming (up to)</t>
  </si>
  <si>
    <t xml:space="preserve">Bundles pay 10%</t>
  </si>
  <si>
    <t xml:space="preserve">Eneba (2% to 5%; upper figure)</t>
  </si>
  <si>
    <t xml:space="preserve">Standard affiliate range 2 to 5%</t>
  </si>
  <si>
    <t xml:space="preserve">Kinguin (up to)</t>
  </si>
  <si>
    <t xml:space="preserve">Razer (up to)</t>
  </si>
  <si>
    <t xml:space="preserve">Global page says up to 15%; UK programmes page says up to 10%; coupon sites capped at 1%</t>
  </si>
  <si>
    <t xml:space="preserve">Logitech (low end of 4 to 10%)</t>
  </si>
  <si>
    <t xml:space="preserve">$125 is the average order value Logitech quotes</t>
  </si>
  <si>
    <t xml:space="preserve">Logitech (high end of 4 to 10%)</t>
  </si>
  <si>
    <t xml:space="preserve">Secretlab (up to)</t>
  </si>
  <si>
    <t xml:space="preserve">Sales needed to earn a target amount</t>
  </si>
  <si>
    <t xml:space="preserve">Target per month (same currency as the order value)</t>
  </si>
  <si>
    <t xml:space="preserve">Sales needed at Amazon UK video games rate</t>
  </si>
  <si>
    <t xml:space="preserve">Sales needed at the Logitech high-end rate</t>
  </si>
  <si>
    <t xml:space="preserve">Sources (all read 29 October 2026)</t>
  </si>
  <si>
    <t xml:space="preserve">Source page</t>
  </si>
  <si>
    <t xml:space="preserve">Amazon UK commission table</t>
  </si>
  <si>
    <t xml:space="preserve">https://affiliate-program.amazon.co.uk/welcome/compensation</t>
  </si>
  <si>
    <t xml:space="preserve">Amazon US commission table</t>
  </si>
  <si>
    <t xml:space="preserve">https://affiliate-program.amazon.com/welcome/compensation</t>
  </si>
  <si>
    <t xml:space="preserve">Playwire FAQ (500,000 figure)</t>
  </si>
  <si>
    <t xml:space="preserve">https://www.playwire.com/faq</t>
  </si>
  <si>
    <t xml:space="preserve">Ezoic Incubator</t>
  </si>
  <si>
    <t xml:space="preserve">https://www.ezoic.com/incubator</t>
  </si>
  <si>
    <t xml:space="preserve">Buy Me a Coffee fees</t>
  </si>
  <si>
    <t xml:space="preserve">https://help.buymeacoffee.com/en/articles/8105744-how-to-calculate-charges-on-your-payment</t>
  </si>
  <si>
    <t xml:space="preserve">Patreon pricing</t>
  </si>
  <si>
    <t xml:space="preserve">https://www.patreon.com/pricing</t>
  </si>
  <si>
    <t xml:space="preserve">Article</t>
  </si>
  <si>
    <t xml:space="preserve">https://bloggingtitan.com/make-money-blogging/how-to-monetize-a-gaming-blog/</t>
  </si>
  <si>
    <t xml:space="preserve">Not covered: Humble Bundle, Instant Gaming, Corsair, Elgato, the Microsoft Store and the Minecraft affiliate programme (official affiliate pages or terms could not be read on 29 October 2026). Valve (Steam) and Nintendo: no affiliate programme found.</t>
  </si>
</sst>
</file>

<file path=xl/styles.xml><?xml version="1.0" encoding="utf-8"?>
<styleSheet xmlns="http://schemas.openxmlformats.org/spreadsheetml/2006/main">
  <numFmts count="8">
    <numFmt numFmtId="164" formatCode="General"/>
    <numFmt numFmtId="165" formatCode="#,##0"/>
    <numFmt numFmtId="166" formatCode="0%"/>
    <numFmt numFmtId="167" formatCode="\$#,##0"/>
    <numFmt numFmtId="168" formatCode="0"/>
    <numFmt numFmtId="169" formatCode="@"/>
    <numFmt numFmtId="170" formatCode="0.0%"/>
    <numFmt numFmtId="171" formatCode="#,##0.00"/>
  </numFmts>
  <fonts count="13">
    <font>
      <sz val="11"/>
      <color theme="1"/>
      <name val="Calibri"/>
      <family val="2"/>
      <charset val="1"/>
    </font>
    <font>
      <sz val="10"/>
      <name val="Arial"/>
      <family val="0"/>
    </font>
    <font>
      <sz val="10"/>
      <name val="Arial"/>
      <family val="0"/>
    </font>
    <font>
      <sz val="10"/>
      <name val="Arial"/>
      <family val="0"/>
    </font>
    <font>
      <b val="true"/>
      <sz val="14"/>
      <color rgb="FF16213E"/>
      <name val="Arial"/>
      <family val="0"/>
      <charset val="1"/>
    </font>
    <font>
      <sz val="9"/>
      <color rgb="FF555555"/>
      <name val="Arial"/>
      <family val="0"/>
      <charset val="1"/>
    </font>
    <font>
      <sz val="9"/>
      <color rgb="FF000000"/>
      <name val="Arial"/>
      <family val="0"/>
      <charset val="1"/>
    </font>
    <font>
      <b val="true"/>
      <sz val="10"/>
      <color rgb="FFFFFFFF"/>
      <name val="Arial"/>
      <family val="0"/>
      <charset val="1"/>
    </font>
    <font>
      <sz val="10"/>
      <color rgb="FF000000"/>
      <name val="Arial"/>
      <family val="0"/>
      <charset val="1"/>
    </font>
    <font>
      <sz val="10"/>
      <color rgb="FF0000FF"/>
      <name val="Arial"/>
      <family val="0"/>
      <charset val="1"/>
    </font>
    <font>
      <b val="true"/>
      <sz val="10"/>
      <color rgb="FF000000"/>
      <name val="Arial"/>
      <family val="0"/>
      <charset val="1"/>
    </font>
    <font>
      <sz val="10"/>
      <color rgb="FF0563C1"/>
      <name val="Arial"/>
      <family val="0"/>
      <charset val="1"/>
    </font>
    <font>
      <sz val="10"/>
      <name val="Arial"/>
      <family val="2"/>
    </font>
  </fonts>
  <fills count="4">
    <fill>
      <patternFill patternType="none"/>
    </fill>
    <fill>
      <patternFill patternType="gray125"/>
    </fill>
    <fill>
      <patternFill patternType="solid">
        <fgColor rgb="FF16213E"/>
        <bgColor rgb="FF003366"/>
      </patternFill>
    </fill>
    <fill>
      <patternFill patternType="solid">
        <fgColor rgb="FFFFFF00"/>
        <bgColor rgb="FFFFFF00"/>
      </patternFill>
    </fill>
  </fills>
  <borders count="2">
    <border diagonalUp="false" diagonalDown="false">
      <left/>
      <right/>
      <top/>
      <bottom/>
      <diagonal/>
    </border>
    <border diagonalUp="false" diagonalDown="false">
      <left/>
      <right/>
      <top/>
      <bottom style="thin">
        <color rgb="FFE3E6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9" fontId="9" fillId="3"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xf numFmtId="171" fontId="9" fillId="3" borderId="1" xfId="0" applyFont="true" applyBorder="true" applyAlignment="false" applyProtection="false">
      <alignment horizontal="general" vertical="bottom" textRotation="0" wrapText="false" indent="0" shrinkToFit="false"/>
      <protection locked="true" hidden="false"/>
    </xf>
    <xf numFmtId="171" fontId="8"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3E6EA"/>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6213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support.google.com/adsense/answer/9724?hl=en" TargetMode="External"/><Relationship Id="rId2" Type="http://schemas.openxmlformats.org/officeDocument/2006/relationships/hyperlink" Target="https://www.mediavine.com/mediavine-requirements/" TargetMode="External"/><Relationship Id="rId3" Type="http://schemas.openxmlformats.org/officeDocument/2006/relationships/hyperlink" Target="https://www.monumetric.com/propel-program/" TargetMode="External"/><Relationship Id="rId4" Type="http://schemas.openxmlformats.org/officeDocument/2006/relationships/hyperlink" Target="https://help.raptive.com/hc/en-us/articles/360032840891-How-do-I-apply-to-Raptive" TargetMode="External"/><Relationship Id="rId5" Type="http://schemas.openxmlformats.org/officeDocument/2006/relationships/hyperlink" Target="https://www.mediavine.com/mediavine-requirements/" TargetMode="External"/><Relationship Id="rId6" Type="http://schemas.openxmlformats.org/officeDocument/2006/relationships/hyperlink" Target="https://www.playwire.com/qualification-criteria" TargetMode="External"/><Relationship Id="rId7" Type="http://schemas.openxmlformats.org/officeDocument/2006/relationships/hyperlink" Target="https://support.ezoic.com/kb/article/getting-started-ezoics-requirements" TargetMode="External"/><Relationship Id="rId8" Type="http://schemas.openxmlformats.org/officeDocument/2006/relationships/hyperlink" Target="https://freestar.com/publisher-quality-requirements/" TargetMode="External"/><Relationship Id="rId9" Type="http://schemas.openxmlformats.org/officeDocument/2006/relationships/hyperlink" Target="https://www.publisher-collective.com/faq" TargetMode="External"/><Relationship Id="rId10" Type="http://schemas.openxmlformats.org/officeDocument/2006/relationships/hyperlink" Target="https://www.venatus.com/" TargetMode="External"/><Relationship Id="rId11" Type="http://schemas.openxmlformats.org/officeDocument/2006/relationships/hyperlink" Target="https://nitropay.com/publishers" TargetMode="External"/><Relationship Id="rId12" Type="http://schemas.openxmlformats.org/officeDocument/2006/relationships/hyperlink" Target="https://affiliate-program.amazon.co.uk/help/node/topic/G8TW5AE9XL2VX9VM" TargetMode="External"/><Relationship Id="rId13" Type="http://schemas.openxmlformats.org/officeDocument/2006/relationships/hyperlink" Target="https://support.gog.com/hc/en-us/articles/4405004689297-How-to-join-the-GOG-Affiliate-Program" TargetMode="External"/><Relationship Id="rId14" Type="http://schemas.openxmlformats.org/officeDocument/2006/relationships/hyperlink" Target="https://www.greenmangaming.com/affiliates/" TargetMode="External"/><Relationship Id="rId15" Type="http://schemas.openxmlformats.org/officeDocument/2006/relationships/hyperlink" Target="https://www.eneba.com/become-affiliate" TargetMode="External"/><Relationship Id="rId16" Type="http://schemas.openxmlformats.org/officeDocument/2006/relationships/hyperlink" Target="https://www.kinguin.net/affiliate" TargetMode="External"/><Relationship Id="rId17" Type="http://schemas.openxmlformats.org/officeDocument/2006/relationships/hyperlink" Target="https://www.razer.com/affiliate" TargetMode="External"/><Relationship Id="rId18" Type="http://schemas.openxmlformats.org/officeDocument/2006/relationships/hyperlink" Target="https://www.logitech.com/en-us/affiliates" TargetMode="External"/><Relationship Id="rId19" Type="http://schemas.openxmlformats.org/officeDocument/2006/relationships/hyperlink" Target="https://secretlab.co.uk/pages/affiliates" TargetMode="External"/><Relationship Id="rId20" Type="http://schemas.openxmlformats.org/officeDocument/2006/relationships/hyperlink" Target="https://direct.playstation.com/en-us/playstation-affiliate-programme" TargetMode="External"/><Relationship Id="rId21" Type="http://schemas.openxmlformats.org/officeDocument/2006/relationships/hyperlink" Target="https://legal.epicgames.com/fortnite/eula/sac" TargetMode="External"/><Relationship Id="rId22" Type="http://schemas.openxmlformats.org/officeDocument/2006/relationships/hyperlink" Target="https://help.ko-fi.com/hc/en-us/articles/360002506494-Does-Ko-fi-take-a-fee" TargetMode="Externa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hyperlink" Target="https://support.google.com/adsense/answer/9724?hl=en" TargetMode="External"/><Relationship Id="rId2" Type="http://schemas.openxmlformats.org/officeDocument/2006/relationships/hyperlink" Target="https://www.mediavine.com/mediavine-requirements/" TargetMode="External"/><Relationship Id="rId3" Type="http://schemas.openxmlformats.org/officeDocument/2006/relationships/hyperlink" Target="https://www.monumetric.com/propel-program/" TargetMode="External"/><Relationship Id="rId4" Type="http://schemas.openxmlformats.org/officeDocument/2006/relationships/hyperlink" Target="https://help.raptive.com/hc/en-us/articles/360032840891-How-do-I-apply-to-Raptive" TargetMode="External"/><Relationship Id="rId5" Type="http://schemas.openxmlformats.org/officeDocument/2006/relationships/hyperlink" Target="https://www.mediavine.com/mediavine-requirements/" TargetMode="External"/><Relationship Id="rId6" Type="http://schemas.openxmlformats.org/officeDocument/2006/relationships/hyperlink" Target="https://www.playwire.com/qualification-criteria" TargetMode="External"/><Relationship Id="rId7" Type="http://schemas.openxmlformats.org/officeDocument/2006/relationships/hyperlink" Target="https://support.ezoic.com/kb/article/getting-started-ezoics-requirements" TargetMode="External"/><Relationship Id="rId8" Type="http://schemas.openxmlformats.org/officeDocument/2006/relationships/hyperlink" Target="https://freestar.com/publisher-quality-requirements/" TargetMode="External"/><Relationship Id="rId9" Type="http://schemas.openxmlformats.org/officeDocument/2006/relationships/hyperlink" Target="https://www.publisher-collective.com/faq" TargetMode="External"/><Relationship Id="rId10" Type="http://schemas.openxmlformats.org/officeDocument/2006/relationships/hyperlink" Target="https://www.venatus.com/" TargetMode="External"/><Relationship Id="rId11" Type="http://schemas.openxmlformats.org/officeDocument/2006/relationships/hyperlink" Target="https://nitropay.com/publishers" TargetMode="External"/><Relationship Id="rId12" Type="http://schemas.openxmlformats.org/officeDocument/2006/relationships/hyperlink" Target="https://affiliate-program.amazon.co.uk/help/node/topic/G8TW5AE9XL2VX9VM" TargetMode="External"/><Relationship Id="rId13" Type="http://schemas.openxmlformats.org/officeDocument/2006/relationships/hyperlink" Target="https://support.gog.com/hc/en-us/articles/4405004689297-How-to-join-the-GOG-Affiliate-Program" TargetMode="External"/><Relationship Id="rId14" Type="http://schemas.openxmlformats.org/officeDocument/2006/relationships/hyperlink" Target="https://www.greenmangaming.com/affiliates/" TargetMode="External"/><Relationship Id="rId15" Type="http://schemas.openxmlformats.org/officeDocument/2006/relationships/hyperlink" Target="https://www.eneba.com/become-affiliate" TargetMode="External"/><Relationship Id="rId16" Type="http://schemas.openxmlformats.org/officeDocument/2006/relationships/hyperlink" Target="https://www.kinguin.net/affiliate" TargetMode="External"/><Relationship Id="rId17" Type="http://schemas.openxmlformats.org/officeDocument/2006/relationships/hyperlink" Target="https://www.razer.com/affiliate" TargetMode="External"/><Relationship Id="rId18" Type="http://schemas.openxmlformats.org/officeDocument/2006/relationships/hyperlink" Target="https://www.logitech.com/en-us/affiliates" TargetMode="External"/><Relationship Id="rId19" Type="http://schemas.openxmlformats.org/officeDocument/2006/relationships/hyperlink" Target="https://secretlab.co.uk/pages/affiliates" TargetMode="External"/><Relationship Id="rId20" Type="http://schemas.openxmlformats.org/officeDocument/2006/relationships/hyperlink" Target="https://direct.playstation.com/en-us/playstation-affiliate-programme" TargetMode="External"/><Relationship Id="rId21" Type="http://schemas.openxmlformats.org/officeDocument/2006/relationships/hyperlink" Target="https://legal.epicgames.com/fortnite/eula/sac" TargetMode="External"/><Relationship Id="rId22" Type="http://schemas.openxmlformats.org/officeDocument/2006/relationships/hyperlink" Target="https://help.ko-fi.com/hc/en-us/articles/360002506494-Does-Ko-fi-take-a-fee" TargetMode="External"/><Relationship Id="rId23" Type="http://schemas.openxmlformats.org/officeDocument/2006/relationships/hyperlink" Target="https://affiliate-program.amazon.co.uk/welcome/compensation" TargetMode="External"/><Relationship Id="rId24" Type="http://schemas.openxmlformats.org/officeDocument/2006/relationships/hyperlink" Target="https://affiliate-program.amazon.com/welcome/compensation" TargetMode="External"/><Relationship Id="rId25" Type="http://schemas.openxmlformats.org/officeDocument/2006/relationships/hyperlink" Target="https://www.playwire.com/faq" TargetMode="External"/><Relationship Id="rId26" Type="http://schemas.openxmlformats.org/officeDocument/2006/relationships/hyperlink" Target="https://www.ezoic.com/incubator" TargetMode="External"/><Relationship Id="rId27" Type="http://schemas.openxmlformats.org/officeDocument/2006/relationships/hyperlink" Target="https://help.buymeacoffee.com/en/articles/8105744-how-to-calculate-charges-on-your-payment" TargetMode="External"/><Relationship Id="rId28" Type="http://schemas.openxmlformats.org/officeDocument/2006/relationships/hyperlink" Target="https://www.patreon.com/pricing" TargetMode="External"/><Relationship Id="rId29" Type="http://schemas.openxmlformats.org/officeDocument/2006/relationships/hyperlink" Target="https://bloggingtitan.com/make-money-blogging/how-to-monetize-a-gaming-blog/"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4"/>
    <col collapsed="false" customWidth="true" hidden="false" outlineLevel="0" max="3" min="3" style="0" width="7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4" t="s">
        <v>3</v>
      </c>
      <c r="B5" s="4" t="s">
        <v>4</v>
      </c>
      <c r="C5" s="4" t="s">
        <v>5</v>
      </c>
    </row>
    <row r="6" customFormat="false" ht="15" hidden="false" customHeight="false" outlineLevel="0" collapsed="false">
      <c r="A6" s="5" t="s">
        <v>6</v>
      </c>
      <c r="B6" s="6" t="n">
        <v>8000</v>
      </c>
      <c r="C6" s="7" t="s">
        <v>7</v>
      </c>
    </row>
    <row r="7" customFormat="false" ht="15" hidden="false" customHeight="false" outlineLevel="0" collapsed="false">
      <c r="A7" s="5" t="s">
        <v>8</v>
      </c>
      <c r="B7" s="6" t="n">
        <v>1400</v>
      </c>
      <c r="C7" s="7" t="s">
        <v>9</v>
      </c>
    </row>
    <row r="8" customFormat="false" ht="15" hidden="false" customHeight="false" outlineLevel="0" collapsed="false">
      <c r="A8" s="5" t="s">
        <v>10</v>
      </c>
      <c r="B8" s="8" t="n">
        <v>0.62</v>
      </c>
      <c r="C8" s="7" t="s">
        <v>11</v>
      </c>
    </row>
    <row r="9" customFormat="false" ht="15" hidden="false" customHeight="false" outlineLevel="0" collapsed="false">
      <c r="A9" s="5" t="s">
        <v>12</v>
      </c>
      <c r="B9" s="8" t="n">
        <v>0.7</v>
      </c>
      <c r="C9" s="7" t="s">
        <v>13</v>
      </c>
    </row>
    <row r="10" customFormat="false" ht="15" hidden="false" customHeight="false" outlineLevel="0" collapsed="false">
      <c r="A10" s="5" t="s">
        <v>14</v>
      </c>
      <c r="B10" s="9" t="n">
        <v>0</v>
      </c>
      <c r="C10" s="7" t="s">
        <v>15</v>
      </c>
    </row>
    <row r="11" customFormat="false" ht="15" hidden="false" customHeight="false" outlineLevel="0" collapsed="false">
      <c r="A11" s="5" t="s">
        <v>16</v>
      </c>
      <c r="B11" s="10" t="n">
        <v>10</v>
      </c>
      <c r="C11" s="7" t="s">
        <v>17</v>
      </c>
    </row>
    <row r="12" customFormat="false" ht="15" hidden="false" customHeight="false" outlineLevel="0" collapsed="false">
      <c r="A12" s="5" t="s">
        <v>18</v>
      </c>
      <c r="B12" s="11" t="s">
        <v>19</v>
      </c>
      <c r="C12" s="7" t="s">
        <v>20</v>
      </c>
    </row>
    <row r="13" customFormat="false" ht="15" hidden="false" customHeight="false" outlineLevel="0" collapsed="false">
      <c r="A13" s="5" t="s">
        <v>21</v>
      </c>
      <c r="B13" s="10" t="n">
        <v>1</v>
      </c>
      <c r="C13" s="7" t="s">
        <v>22</v>
      </c>
    </row>
    <row r="14" customFormat="false" ht="15" hidden="false" customHeight="false" outlineLevel="0" collapsed="false">
      <c r="A14" s="5" t="s">
        <v>23</v>
      </c>
      <c r="B14" s="10" t="n">
        <v>40</v>
      </c>
      <c r="C14" s="7" t="s">
        <v>24</v>
      </c>
    </row>
    <row r="15" customFormat="false" ht="15" hidden="false" customHeight="false" outlineLevel="0" collapsed="false">
      <c r="A15" s="5" t="s">
        <v>25</v>
      </c>
      <c r="B15" s="6" t="n">
        <v>300</v>
      </c>
      <c r="C15" s="7" t="s">
        <v>26</v>
      </c>
    </row>
    <row r="16" customFormat="false" ht="15" hidden="false" customHeight="false" outlineLevel="0" collapsed="false">
      <c r="A16" s="5" t="s">
        <v>27</v>
      </c>
      <c r="B16" s="6" t="n">
        <v>5000</v>
      </c>
      <c r="C16" s="7" t="s">
        <v>28</v>
      </c>
    </row>
    <row r="18" customFormat="false" ht="15" hidden="false" customHeight="false" outlineLevel="0" collapsed="false">
      <c r="A18" s="2" t="s">
        <v>29</v>
      </c>
    </row>
  </sheetData>
  <dataValidations count="1">
    <dataValidation allowBlank="false" errorStyle="stop" operator="between" showDropDown="false" showErrorMessage="false" showInputMessage="false" sqref="B12"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60"/>
    <col collapsed="false" customWidth="true" hidden="false" outlineLevel="0" max="4" min="4" style="0" width="40"/>
    <col collapsed="false" customWidth="true" hidden="false" outlineLevel="0" max="5" min="5" style="0" width="48"/>
  </cols>
  <sheetData>
    <row r="1" customFormat="false" ht="17.35" hidden="false" customHeight="false" outlineLevel="0" collapsed="false">
      <c r="A1" s="1" t="s">
        <v>30</v>
      </c>
    </row>
    <row r="2" customFormat="false" ht="15" hidden="false" customHeight="false" outlineLevel="0" collapsed="false">
      <c r="A2" s="2" t="s">
        <v>31</v>
      </c>
    </row>
    <row r="4" customFormat="false" ht="15" hidden="false" customHeight="false" outlineLevel="0" collapsed="false">
      <c r="A4" s="4" t="s">
        <v>32</v>
      </c>
      <c r="B4" s="4" t="s">
        <v>33</v>
      </c>
      <c r="C4" s="4" t="s">
        <v>34</v>
      </c>
      <c r="D4" s="4" t="s">
        <v>35</v>
      </c>
      <c r="E4" s="4" t="s">
        <v>36</v>
      </c>
    </row>
    <row r="5" customFormat="false" ht="23.85" hidden="false" customHeight="false" outlineLevel="0" collapsed="false">
      <c r="A5" s="12" t="s">
        <v>37</v>
      </c>
      <c r="B5" s="13" t="s">
        <v>38</v>
      </c>
      <c r="C5" s="13" t="s">
        <v>39</v>
      </c>
      <c r="D5" s="13" t="str">
        <f aca="false">IF('Your numbers'!$B$12="Yes","Can apply","Not yet: a parent or guardian can apply for you")</f>
        <v>Can apply</v>
      </c>
      <c r="E5" s="14" t="s">
        <v>40</v>
      </c>
    </row>
    <row r="6" customFormat="false" ht="23.85" hidden="false" customHeight="false" outlineLevel="0" collapsed="false">
      <c r="A6" s="12" t="s">
        <v>41</v>
      </c>
      <c r="B6" s="13" t="s">
        <v>38</v>
      </c>
      <c r="C6" s="13" t="s">
        <v>42</v>
      </c>
      <c r="D6" s="13" t="str">
        <f aca="false">IF('Your numbers'!$B$7&gt;=1000,"Can apply","Not yet: "&amp;TEXT(1000-'Your numbers'!$B$7,"#,##0")&amp;" more Tier 1 sessions")</f>
        <v>Can apply</v>
      </c>
      <c r="E6" s="14" t="s">
        <v>43</v>
      </c>
    </row>
    <row r="7" customFormat="false" ht="23.85" hidden="false" customHeight="false" outlineLevel="0" collapsed="false">
      <c r="A7" s="12" t="s">
        <v>44</v>
      </c>
      <c r="B7" s="13" t="s">
        <v>38</v>
      </c>
      <c r="C7" s="13" t="s">
        <v>45</v>
      </c>
      <c r="D7" s="13" t="str">
        <f aca="false">IF('Your numbers'!$B$6&lt;10000,"Not yet: under 10,000 pageviews",IF('Your numbers'!$B$6&gt;80000,"Above the Propel range",IF('Your numbers'!$B$8&lt;0.5,"Not yet: traffic mix under 50%","Can apply ($99 setup fee)")))</f>
        <v>Not yet: under 10,000 pageviews</v>
      </c>
      <c r="E7" s="14" t="s">
        <v>46</v>
      </c>
    </row>
    <row r="8" customFormat="false" ht="23.85" hidden="false" customHeight="false" outlineLevel="0" collapsed="false">
      <c r="A8" s="12" t="s">
        <v>47</v>
      </c>
      <c r="B8" s="13" t="s">
        <v>38</v>
      </c>
      <c r="C8" s="13" t="s">
        <v>48</v>
      </c>
      <c r="D8" s="13" t="str">
        <f aca="false">IF('Your numbers'!$B$6&lt;25000,"Not yet: "&amp;TEXT(25000-'Your numbers'!$B$6,"#,##0")&amp;" more pageviews",IF('Your numbers'!$B$11&lt;6,"Not yet: domain under 6 months",IF('Your numbers'!$B$8&lt;IF('Your numbers'!$B$6&lt;100000,0.5,0.4),"Not yet: traffic mix too low","Can apply")))</f>
        <v>Not yet: 17,000 more pageviews</v>
      </c>
      <c r="E8" s="14" t="s">
        <v>49</v>
      </c>
    </row>
    <row r="9" customFormat="false" ht="15" hidden="false" customHeight="false" outlineLevel="0" collapsed="false">
      <c r="A9" s="12" t="s">
        <v>50</v>
      </c>
      <c r="B9" s="13" t="s">
        <v>38</v>
      </c>
      <c r="C9" s="13" t="s">
        <v>51</v>
      </c>
      <c r="D9" s="13" t="str">
        <f aca="false">IF('Your numbers'!$B$10&gt;=5000,"Can apply","Not yet: $"&amp;TEXT(5000-'Your numbers'!$B$10,"#,##0")&amp;" more annual ad revenue")</f>
        <v>Not yet: $5,000 more annual ad revenue</v>
      </c>
      <c r="E9" s="14" t="s">
        <v>43</v>
      </c>
    </row>
    <row r="10" customFormat="false" ht="23.85" hidden="false" customHeight="false" outlineLevel="0" collapsed="false">
      <c r="A10" s="12" t="s">
        <v>52</v>
      </c>
      <c r="B10" s="13" t="s">
        <v>53</v>
      </c>
      <c r="C10" s="13" t="s">
        <v>54</v>
      </c>
      <c r="D10" s="13" t="str">
        <f aca="false">IF('Your numbers'!$B$6&gt;=500000,"Meets both published bars",IF('Your numbers'!$B$6&gt;=100000,"Meets the suggested bar; FAQ says 500,000","Not yet: under 100,000 pageviews"))</f>
        <v>Not yet: under 100,000 pageviews</v>
      </c>
      <c r="E10" s="14" t="s">
        <v>55</v>
      </c>
    </row>
    <row r="11" customFormat="false" ht="23.85" hidden="false" customHeight="false" outlineLevel="0" collapsed="false">
      <c r="A11" s="12" t="s">
        <v>56</v>
      </c>
      <c r="B11" s="13" t="s">
        <v>38</v>
      </c>
      <c r="C11" s="13" t="s">
        <v>57</v>
      </c>
      <c r="D11" s="13" t="str">
        <f aca="false">IF('Your numbers'!$B$16&gt;=250000,"Can apply","Below 250,000 users: Incubator only")</f>
        <v>Below 250,000 users: Incubator only</v>
      </c>
      <c r="E11" s="14" t="s">
        <v>58</v>
      </c>
    </row>
    <row r="12" customFormat="false" ht="23.85" hidden="false" customHeight="false" outlineLevel="0" collapsed="false">
      <c r="A12" s="12" t="s">
        <v>59</v>
      </c>
      <c r="B12" s="13" t="s">
        <v>60</v>
      </c>
      <c r="C12" s="13" t="s">
        <v>61</v>
      </c>
      <c r="D12" s="13" t="str">
        <f aca="false">IF(OR('Your numbers'!$B$8&lt;0.5,'Your numbers'!$B$9&lt;0.5),"Traffic mix below its 50% rules",IF('Your numbers'!$B$6&gt;=1000000,"Typical size for its publishers","Well below its typical publisher size"))</f>
        <v>Well below its typical publisher size</v>
      </c>
      <c r="E12" s="14" t="s">
        <v>62</v>
      </c>
    </row>
    <row r="13" customFormat="false" ht="23.85" hidden="false" customHeight="false" outlineLevel="0" collapsed="false">
      <c r="A13" s="12" t="s">
        <v>63</v>
      </c>
      <c r="B13" s="13" t="s">
        <v>60</v>
      </c>
      <c r="C13" s="13" t="s">
        <v>64</v>
      </c>
      <c r="D13" s="13" t="str">
        <f aca="false">"Compare your ad revenue with its EUR 300 a day guide"</f>
        <v>Compare your ad revenue with its EUR 300 a day guide</v>
      </c>
      <c r="E13" s="14" t="s">
        <v>65</v>
      </c>
    </row>
    <row r="14" customFormat="false" ht="15" hidden="false" customHeight="false" outlineLevel="0" collapsed="false">
      <c r="A14" s="12" t="s">
        <v>66</v>
      </c>
      <c r="B14" s="13" t="s">
        <v>53</v>
      </c>
      <c r="C14" s="13" t="s">
        <v>67</v>
      </c>
      <c r="D14" s="13" t="str">
        <f aca="false">"No published minimum: apply to find out"</f>
        <v>No published minimum: apply to find out</v>
      </c>
      <c r="E14" s="14" t="s">
        <v>68</v>
      </c>
    </row>
    <row r="15" customFormat="false" ht="15" hidden="false" customHeight="false" outlineLevel="0" collapsed="false">
      <c r="A15" s="12" t="s">
        <v>69</v>
      </c>
      <c r="B15" s="13" t="s">
        <v>53</v>
      </c>
      <c r="C15" s="13" t="s">
        <v>67</v>
      </c>
      <c r="D15" s="13" t="str">
        <f aca="false">"No published minimum: apply to find out"</f>
        <v>No published minimum: apply to find out</v>
      </c>
      <c r="E15" s="14" t="s">
        <v>70</v>
      </c>
    </row>
    <row r="16" customFormat="false" ht="23.85" hidden="false" customHeight="false" outlineLevel="0" collapsed="false">
      <c r="A16" s="12" t="s">
        <v>71</v>
      </c>
      <c r="B16" s="13" t="s">
        <v>72</v>
      </c>
      <c r="C16" s="13" t="s">
        <v>73</v>
      </c>
      <c r="D16" s="13" t="str">
        <f aca="false">IF('Your numbers'!$B$13&gt;=3,"Sales requirement met",IF('Your numbers'!$B$14&gt;180,"180 days have passed: check your account",3-'Your numbers'!$B$13&amp;" more sales needed in "&amp;(180-'Your numbers'!$B$14)&amp;" days"))</f>
        <v>2 more sales needed in 140 days</v>
      </c>
      <c r="E16" s="14" t="s">
        <v>74</v>
      </c>
    </row>
    <row r="17" customFormat="false" ht="15" hidden="false" customHeight="false" outlineLevel="0" collapsed="false">
      <c r="A17" s="12" t="s">
        <v>75</v>
      </c>
      <c r="B17" s="13" t="s">
        <v>72</v>
      </c>
      <c r="C17" s="13" t="s">
        <v>76</v>
      </c>
      <c r="D17" s="13" t="str">
        <f aca="false">"Can apply: no traffic rule published"</f>
        <v>Can apply: no traffic rule published</v>
      </c>
      <c r="E17" s="14" t="s">
        <v>77</v>
      </c>
    </row>
    <row r="18" customFormat="false" ht="15" hidden="false" customHeight="false" outlineLevel="0" collapsed="false">
      <c r="A18" s="12" t="s">
        <v>78</v>
      </c>
      <c r="B18" s="13" t="s">
        <v>72</v>
      </c>
      <c r="C18" s="13" t="s">
        <v>79</v>
      </c>
      <c r="D18" s="13" t="str">
        <f aca="false">"Can apply: no traffic rule published"</f>
        <v>Can apply: no traffic rule published</v>
      </c>
      <c r="E18" s="14" t="s">
        <v>80</v>
      </c>
    </row>
    <row r="19" customFormat="false" ht="15" hidden="false" customHeight="false" outlineLevel="0" collapsed="false">
      <c r="A19" s="12" t="s">
        <v>81</v>
      </c>
      <c r="B19" s="13" t="s">
        <v>72</v>
      </c>
      <c r="C19" s="13" t="s">
        <v>82</v>
      </c>
      <c r="D19" s="13" t="str">
        <f aca="false">"Can apply: no traffic rule published"</f>
        <v>Can apply: no traffic rule published</v>
      </c>
      <c r="E19" s="14" t="s">
        <v>83</v>
      </c>
    </row>
    <row r="20" customFormat="false" ht="15" hidden="false" customHeight="false" outlineLevel="0" collapsed="false">
      <c r="A20" s="12" t="s">
        <v>84</v>
      </c>
      <c r="B20" s="13" t="s">
        <v>72</v>
      </c>
      <c r="C20" s="13" t="s">
        <v>85</v>
      </c>
      <c r="D20" s="13" t="str">
        <f aca="false">"Can apply: no traffic rule published"</f>
        <v>Can apply: no traffic rule published</v>
      </c>
      <c r="E20" s="14" t="s">
        <v>86</v>
      </c>
    </row>
    <row r="21" customFormat="false" ht="15" hidden="false" customHeight="false" outlineLevel="0" collapsed="false">
      <c r="A21" s="12" t="s">
        <v>87</v>
      </c>
      <c r="B21" s="13" t="s">
        <v>72</v>
      </c>
      <c r="C21" s="13" t="s">
        <v>88</v>
      </c>
      <c r="D21" s="13" t="str">
        <f aca="false">IF('Your numbers'!$B$12="Yes","Can apply","Not yet: 18 or over only")</f>
        <v>Can apply</v>
      </c>
      <c r="E21" s="14" t="s">
        <v>89</v>
      </c>
    </row>
    <row r="22" customFormat="false" ht="15" hidden="false" customHeight="false" outlineLevel="0" collapsed="false">
      <c r="A22" s="12" t="s">
        <v>90</v>
      </c>
      <c r="B22" s="13" t="s">
        <v>72</v>
      </c>
      <c r="C22" s="13" t="s">
        <v>91</v>
      </c>
      <c r="D22" s="13" t="str">
        <f aca="false">"Can apply: no traffic rule published"</f>
        <v>Can apply: no traffic rule published</v>
      </c>
      <c r="E22" s="14" t="s">
        <v>92</v>
      </c>
    </row>
    <row r="23" customFormat="false" ht="15" hidden="false" customHeight="false" outlineLevel="0" collapsed="false">
      <c r="A23" s="12" t="s">
        <v>93</v>
      </c>
      <c r="B23" s="13" t="s">
        <v>72</v>
      </c>
      <c r="C23" s="13" t="s">
        <v>94</v>
      </c>
      <c r="D23" s="13" t="str">
        <f aca="false">"Can apply: no traffic rule published"</f>
        <v>Can apply: no traffic rule published</v>
      </c>
      <c r="E23" s="14" t="s">
        <v>95</v>
      </c>
    </row>
    <row r="24" customFormat="false" ht="23.85" hidden="false" customHeight="false" outlineLevel="0" collapsed="false">
      <c r="A24" s="12" t="s">
        <v>96</v>
      </c>
      <c r="B24" s="13" t="s">
        <v>72</v>
      </c>
      <c r="C24" s="13" t="s">
        <v>97</v>
      </c>
      <c r="D24" s="13" t="str">
        <f aca="false">"Can apply: reviewed by PlayStation"</f>
        <v>Can apply: reviewed by PlayStation</v>
      </c>
      <c r="E24" s="14" t="s">
        <v>98</v>
      </c>
    </row>
    <row r="25" customFormat="false" ht="15" hidden="false" customHeight="false" outlineLevel="0" collapsed="false">
      <c r="A25" s="12" t="s">
        <v>99</v>
      </c>
      <c r="B25" s="13" t="s">
        <v>100</v>
      </c>
      <c r="C25" s="13" t="s">
        <v>101</v>
      </c>
      <c r="D25" s="13" t="str">
        <f aca="false">IF('Your numbers'!$B$15&gt;=1000,"Meets the 1,000 figure (check the current minimum)","Below 1,000 followers")</f>
        <v>Below 1,000 followers</v>
      </c>
      <c r="E25" s="14" t="s">
        <v>102</v>
      </c>
    </row>
    <row r="26" customFormat="false" ht="15" hidden="false" customHeight="false" outlineLevel="0" collapsed="false">
      <c r="A26" s="12" t="s">
        <v>103</v>
      </c>
      <c r="B26" s="13" t="s">
        <v>104</v>
      </c>
      <c r="C26" s="13" t="s">
        <v>105</v>
      </c>
      <c r="D26" s="13" t="str">
        <f aca="false">"Can apply"</f>
        <v>Can apply</v>
      </c>
      <c r="E26" s="14" t="s">
        <v>106</v>
      </c>
    </row>
  </sheetData>
  <hyperlinks>
    <hyperlink ref="E5" r:id="rId1" display="https://support.google.com/adsense/answer/9724?hl=en"/>
    <hyperlink ref="E6" r:id="rId2" display="https://www.mediavine.com/mediavine-requirements/"/>
    <hyperlink ref="E7" r:id="rId3" display="https://www.monumetric.com/propel-program/"/>
    <hyperlink ref="E8" r:id="rId4" display="https://help.raptive.com/hc/en-us/articles/360032840891-How-do-I-apply-to-Raptive"/>
    <hyperlink ref="E9" r:id="rId5" display="https://www.mediavine.com/mediavine-requirements/"/>
    <hyperlink ref="E10" r:id="rId6" display="https://www.playwire.com/qualification-criteria"/>
    <hyperlink ref="E11" r:id="rId7" display="https://support.ezoic.com/kb/article/getting-started-ezoics-requirements"/>
    <hyperlink ref="E12" r:id="rId8" display="https://freestar.com/publisher-quality-requirements/"/>
    <hyperlink ref="E13" r:id="rId9" display="https://www.publisher-collective.com/faq"/>
    <hyperlink ref="E14" r:id="rId10" display="https://www.venatus.com/"/>
    <hyperlink ref="E15" r:id="rId11" display="https://nitropay.com/publishers"/>
    <hyperlink ref="E16" r:id="rId12" display="https://affiliate-program.amazon.co.uk/help/node/topic/G8TW5AE9XL2VX9VM"/>
    <hyperlink ref="E17" r:id="rId13" display="https://support.gog.com/hc/en-us/articles/4405004689297-How-to-join-the-GOG-Affiliate-Program"/>
    <hyperlink ref="E18" r:id="rId14" display="https://www.greenmangaming.com/affiliates/"/>
    <hyperlink ref="E19" r:id="rId15" display="https://www.eneba.com/become-affiliate"/>
    <hyperlink ref="E20" r:id="rId16" display="https://www.kinguin.net/affiliate"/>
    <hyperlink ref="E21" r:id="rId17" display="https://www.razer.com/affiliate"/>
    <hyperlink ref="E22" r:id="rId18" display="https://www.logitech.com/en-us/affiliates"/>
    <hyperlink ref="E23" r:id="rId19" display="https://secretlab.co.uk/pages/affiliates"/>
    <hyperlink ref="E24" r:id="rId20" display="https://direct.playstation.com/en-us/playstation-affiliate-programme"/>
    <hyperlink ref="E25" r:id="rId21" display="https://legal.epicgames.com/fortnite/eula/sac"/>
    <hyperlink ref="E26" r:id="rId22" display="https://help.ko-fi.com/hc/en-us/articles/360002506494-Does-Ko-fi-take-a-fe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22"/>
    <col collapsed="false" customWidth="true" hidden="false" outlineLevel="0" max="4" min="4" style="0" width="16"/>
    <col collapsed="false" customWidth="true" hidden="false" outlineLevel="0" max="5" min="5" style="0" width="20"/>
    <col collapsed="false" customWidth="true" hidden="false" outlineLevel="0" max="6" min="6" style="0" width="46"/>
    <col collapsed="false" customWidth="true" hidden="false" outlineLevel="0" max="7" min="7" style="0" width="2"/>
    <col collapsed="false" customWidth="true" hidden="false" outlineLevel="0" max="8" min="8" style="0" width="14"/>
    <col collapsed="false" customWidth="true" hidden="false" outlineLevel="0" max="9" min="9" style="0" width="8"/>
  </cols>
  <sheetData>
    <row r="1" customFormat="false" ht="17.35" hidden="false" customHeight="false" outlineLevel="0" collapsed="false">
      <c r="A1" s="1" t="s">
        <v>107</v>
      </c>
    </row>
    <row r="2" customFormat="false" ht="15" hidden="false" customHeight="false" outlineLevel="0" collapsed="false">
      <c r="A2" s="2" t="s">
        <v>108</v>
      </c>
    </row>
    <row r="4" customFormat="false" ht="15" hidden="false" customHeight="false" outlineLevel="0" collapsed="false">
      <c r="A4" s="4" t="s">
        <v>109</v>
      </c>
      <c r="B4" s="4" t="s">
        <v>110</v>
      </c>
      <c r="C4" s="4" t="s">
        <v>111</v>
      </c>
      <c r="D4" s="4" t="s">
        <v>112</v>
      </c>
      <c r="E4" s="4" t="s">
        <v>113</v>
      </c>
      <c r="F4" s="4" t="s">
        <v>114</v>
      </c>
      <c r="H4" s="15" t="s">
        <v>115</v>
      </c>
      <c r="I4" s="16" t="n">
        <v>0.2</v>
      </c>
    </row>
    <row r="5" customFormat="false" ht="15" hidden="false" customHeight="false" outlineLevel="0" collapsed="false">
      <c r="A5" s="17" t="s">
        <v>116</v>
      </c>
      <c r="B5" s="18" t="n">
        <v>0.01</v>
      </c>
      <c r="C5" s="19" t="n">
        <v>50</v>
      </c>
      <c r="D5" s="5" t="s">
        <v>117</v>
      </c>
      <c r="E5" s="20" t="n">
        <f aca="false">IF(D5="Price minus VAT",C5/(1+$I$4)*B5,C5*B5)</f>
        <v>0.5</v>
      </c>
      <c r="F5" s="5" t="s">
        <v>118</v>
      </c>
    </row>
    <row r="6" customFormat="false" ht="15" hidden="false" customHeight="false" outlineLevel="0" collapsed="false">
      <c r="A6" s="17" t="s">
        <v>119</v>
      </c>
      <c r="B6" s="18" t="n">
        <v>0.03</v>
      </c>
      <c r="C6" s="19" t="n">
        <v>60</v>
      </c>
      <c r="D6" s="5" t="s">
        <v>117</v>
      </c>
      <c r="E6" s="20" t="n">
        <f aca="false">IF(D6="Price minus VAT",C6/(1+$I$4)*B6,C6*B6)</f>
        <v>1.8</v>
      </c>
      <c r="F6" s="5" t="s">
        <v>120</v>
      </c>
    </row>
    <row r="7" customFormat="false" ht="15" hidden="false" customHeight="false" outlineLevel="0" collapsed="false">
      <c r="A7" s="17" t="s">
        <v>121</v>
      </c>
      <c r="B7" s="18" t="n">
        <v>0.01</v>
      </c>
      <c r="C7" s="19" t="n">
        <v>60</v>
      </c>
      <c r="D7" s="5" t="s">
        <v>117</v>
      </c>
      <c r="E7" s="20" t="n">
        <f aca="false">IF(D7="Price minus VAT",C7/(1+$I$4)*B7,C7*B7)</f>
        <v>0.6</v>
      </c>
      <c r="F7" s="5" t="s">
        <v>122</v>
      </c>
    </row>
    <row r="8" customFormat="false" ht="15" hidden="false" customHeight="false" outlineLevel="0" collapsed="false">
      <c r="A8" s="17" t="s">
        <v>123</v>
      </c>
      <c r="B8" s="18" t="n">
        <v>0.02</v>
      </c>
      <c r="C8" s="19" t="n">
        <v>70</v>
      </c>
      <c r="D8" s="5" t="s">
        <v>117</v>
      </c>
      <c r="E8" s="20" t="n">
        <f aca="false">IF(D8="Price minus VAT",C8/(1+$I$4)*B8,C8*B8)</f>
        <v>1.4</v>
      </c>
      <c r="F8" s="5" t="s">
        <v>122</v>
      </c>
    </row>
    <row r="9" customFormat="false" ht="15" hidden="false" customHeight="false" outlineLevel="0" collapsed="false">
      <c r="A9" s="17" t="s">
        <v>124</v>
      </c>
      <c r="B9" s="18" t="n">
        <v>0.025</v>
      </c>
      <c r="C9" s="19" t="n">
        <v>150</v>
      </c>
      <c r="D9" s="5" t="s">
        <v>117</v>
      </c>
      <c r="E9" s="20" t="n">
        <f aca="false">IF(D9="Price minus VAT",C9/(1+$I$4)*B9,C9*B9)</f>
        <v>3.75</v>
      </c>
      <c r="F9" s="5" t="s">
        <v>122</v>
      </c>
    </row>
    <row r="10" customFormat="false" ht="15" hidden="false" customHeight="false" outlineLevel="0" collapsed="false">
      <c r="A10" s="17" t="s">
        <v>125</v>
      </c>
      <c r="B10" s="18" t="n">
        <v>0.06</v>
      </c>
      <c r="C10" s="19" t="n">
        <v>20</v>
      </c>
      <c r="D10" s="5" t="s">
        <v>126</v>
      </c>
      <c r="E10" s="20" t="n">
        <f aca="false">IF(D10="Price minus VAT",C10/(1+$I$4)*B10,C10*B10)</f>
        <v>1</v>
      </c>
      <c r="F10" s="5" t="s">
        <v>127</v>
      </c>
    </row>
    <row r="11" customFormat="false" ht="15" hidden="false" customHeight="false" outlineLevel="0" collapsed="false">
      <c r="A11" s="17" t="s">
        <v>128</v>
      </c>
      <c r="B11" s="18" t="n">
        <v>0.05</v>
      </c>
      <c r="C11" s="19" t="n">
        <v>30</v>
      </c>
      <c r="D11" s="5" t="s">
        <v>117</v>
      </c>
      <c r="E11" s="20" t="n">
        <f aca="false">IF(D11="Price minus VAT",C11/(1+$I$4)*B11,C11*B11)</f>
        <v>1.5</v>
      </c>
      <c r="F11" s="5" t="s">
        <v>129</v>
      </c>
    </row>
    <row r="12" customFormat="false" ht="15" hidden="false" customHeight="false" outlineLevel="0" collapsed="false">
      <c r="A12" s="17" t="s">
        <v>130</v>
      </c>
      <c r="B12" s="18" t="n">
        <v>0.05</v>
      </c>
      <c r="C12" s="19" t="n">
        <v>30</v>
      </c>
      <c r="D12" s="5" t="s">
        <v>117</v>
      </c>
      <c r="E12" s="20" t="n">
        <f aca="false">IF(D12="Price minus VAT",C12/(1+$I$4)*B12,C12*B12)</f>
        <v>1.5</v>
      </c>
      <c r="F12" s="5" t="s">
        <v>131</v>
      </c>
    </row>
    <row r="13" customFormat="false" ht="15" hidden="false" customHeight="false" outlineLevel="0" collapsed="false">
      <c r="A13" s="17" t="s">
        <v>132</v>
      </c>
      <c r="B13" s="18" t="n">
        <v>0.1</v>
      </c>
      <c r="C13" s="19" t="n">
        <v>30</v>
      </c>
      <c r="D13" s="5" t="s">
        <v>117</v>
      </c>
      <c r="E13" s="20" t="n">
        <f aca="false">IF(D13="Price minus VAT",C13/(1+$I$4)*B13,C13*B13)</f>
        <v>3</v>
      </c>
      <c r="F13" s="5"/>
    </row>
    <row r="14" customFormat="false" ht="15" hidden="false" customHeight="false" outlineLevel="0" collapsed="false">
      <c r="A14" s="17" t="s">
        <v>133</v>
      </c>
      <c r="B14" s="18" t="n">
        <v>0.15</v>
      </c>
      <c r="C14" s="19" t="n">
        <v>100</v>
      </c>
      <c r="D14" s="5" t="s">
        <v>117</v>
      </c>
      <c r="E14" s="20" t="n">
        <f aca="false">IF(D14="Price minus VAT",C14/(1+$I$4)*B14,C14*B14)</f>
        <v>15</v>
      </c>
      <c r="F14" s="5" t="s">
        <v>134</v>
      </c>
    </row>
    <row r="15" customFormat="false" ht="15" hidden="false" customHeight="false" outlineLevel="0" collapsed="false">
      <c r="A15" s="17" t="s">
        <v>135</v>
      </c>
      <c r="B15" s="18" t="n">
        <v>0.04</v>
      </c>
      <c r="C15" s="19" t="n">
        <v>125</v>
      </c>
      <c r="D15" s="5" t="s">
        <v>117</v>
      </c>
      <c r="E15" s="20" t="n">
        <f aca="false">IF(D15="Price minus VAT",C15/(1+$I$4)*B15,C15*B15)</f>
        <v>5</v>
      </c>
      <c r="F15" s="5" t="s">
        <v>136</v>
      </c>
    </row>
    <row r="16" customFormat="false" ht="15" hidden="false" customHeight="false" outlineLevel="0" collapsed="false">
      <c r="A16" s="17" t="s">
        <v>137</v>
      </c>
      <c r="B16" s="18" t="n">
        <v>0.1</v>
      </c>
      <c r="C16" s="19" t="n">
        <v>125</v>
      </c>
      <c r="D16" s="5" t="s">
        <v>117</v>
      </c>
      <c r="E16" s="20" t="n">
        <f aca="false">IF(D16="Price minus VAT",C16/(1+$I$4)*B16,C16*B16)</f>
        <v>12.5</v>
      </c>
      <c r="F16" s="5" t="s">
        <v>136</v>
      </c>
    </row>
    <row r="17" customFormat="false" ht="15" hidden="false" customHeight="false" outlineLevel="0" collapsed="false">
      <c r="A17" s="17" t="s">
        <v>138</v>
      </c>
      <c r="B17" s="18" t="n">
        <v>0.12</v>
      </c>
      <c r="C17" s="19" t="n">
        <v>400</v>
      </c>
      <c r="D17" s="5" t="s">
        <v>117</v>
      </c>
      <c r="E17" s="20" t="n">
        <f aca="false">IF(D17="Price minus VAT",C17/(1+$I$4)*B17,C17*B17)</f>
        <v>48</v>
      </c>
      <c r="F17" s="5"/>
    </row>
    <row r="19" customFormat="false" ht="15" hidden="false" customHeight="false" outlineLevel="0" collapsed="false">
      <c r="A19" s="15" t="s">
        <v>139</v>
      </c>
    </row>
    <row r="20" customFormat="false" ht="15" hidden="false" customHeight="false" outlineLevel="0" collapsed="false">
      <c r="A20" s="21" t="s">
        <v>140</v>
      </c>
      <c r="B20" s="22" t="n">
        <v>50</v>
      </c>
    </row>
    <row r="21" customFormat="false" ht="15" hidden="false" customHeight="false" outlineLevel="0" collapsed="false">
      <c r="A21" s="21" t="s">
        <v>141</v>
      </c>
      <c r="B21" s="21" t="n">
        <f aca="false">IF(E5&gt;0,ROUNDUP($B$20/E5,0),"")</f>
        <v>100</v>
      </c>
    </row>
    <row r="22" customFormat="false" ht="15" hidden="false" customHeight="false" outlineLevel="0" collapsed="false">
      <c r="A22" s="21" t="s">
        <v>142</v>
      </c>
      <c r="B22" s="21" t="n">
        <f aca="false">IF(E16&gt;0,ROUNDUP($B$20/E16,0),"")</f>
        <v>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95"/>
  </cols>
  <sheetData>
    <row r="1" customFormat="false" ht="17.35" hidden="false" customHeight="false" outlineLevel="0" collapsed="false">
      <c r="A1" s="1" t="s">
        <v>143</v>
      </c>
    </row>
    <row r="3" customFormat="false" ht="15" hidden="false" customHeight="false" outlineLevel="0" collapsed="false">
      <c r="A3" s="4" t="s">
        <v>32</v>
      </c>
      <c r="B3" s="4" t="s">
        <v>144</v>
      </c>
    </row>
    <row r="4" customFormat="false" ht="15" hidden="false" customHeight="false" outlineLevel="0" collapsed="false">
      <c r="A4" s="21" t="s">
        <v>37</v>
      </c>
      <c r="B4" s="23" t="s">
        <v>40</v>
      </c>
    </row>
    <row r="5" customFormat="false" ht="15" hidden="false" customHeight="false" outlineLevel="0" collapsed="false">
      <c r="A5" s="21" t="s">
        <v>41</v>
      </c>
      <c r="B5" s="23" t="s">
        <v>43</v>
      </c>
    </row>
    <row r="6" customFormat="false" ht="15" hidden="false" customHeight="false" outlineLevel="0" collapsed="false">
      <c r="A6" s="21" t="s">
        <v>44</v>
      </c>
      <c r="B6" s="23" t="s">
        <v>46</v>
      </c>
    </row>
    <row r="7" customFormat="false" ht="15" hidden="false" customHeight="false" outlineLevel="0" collapsed="false">
      <c r="A7" s="21" t="s">
        <v>47</v>
      </c>
      <c r="B7" s="23" t="s">
        <v>49</v>
      </c>
    </row>
    <row r="8" customFormat="false" ht="15" hidden="false" customHeight="false" outlineLevel="0" collapsed="false">
      <c r="A8" s="21" t="s">
        <v>50</v>
      </c>
      <c r="B8" s="23" t="s">
        <v>43</v>
      </c>
    </row>
    <row r="9" customFormat="false" ht="15" hidden="false" customHeight="false" outlineLevel="0" collapsed="false">
      <c r="A9" s="21" t="s">
        <v>52</v>
      </c>
      <c r="B9" s="23" t="s">
        <v>55</v>
      </c>
    </row>
    <row r="10" customFormat="false" ht="15" hidden="false" customHeight="false" outlineLevel="0" collapsed="false">
      <c r="A10" s="21" t="s">
        <v>56</v>
      </c>
      <c r="B10" s="23" t="s">
        <v>58</v>
      </c>
    </row>
    <row r="11" customFormat="false" ht="15" hidden="false" customHeight="false" outlineLevel="0" collapsed="false">
      <c r="A11" s="21" t="s">
        <v>59</v>
      </c>
      <c r="B11" s="23" t="s">
        <v>62</v>
      </c>
    </row>
    <row r="12" customFormat="false" ht="15" hidden="false" customHeight="false" outlineLevel="0" collapsed="false">
      <c r="A12" s="21" t="s">
        <v>63</v>
      </c>
      <c r="B12" s="23" t="s">
        <v>65</v>
      </c>
    </row>
    <row r="13" customFormat="false" ht="15" hidden="false" customHeight="false" outlineLevel="0" collapsed="false">
      <c r="A13" s="21" t="s">
        <v>66</v>
      </c>
      <c r="B13" s="23" t="s">
        <v>68</v>
      </c>
    </row>
    <row r="14" customFormat="false" ht="15" hidden="false" customHeight="false" outlineLevel="0" collapsed="false">
      <c r="A14" s="21" t="s">
        <v>69</v>
      </c>
      <c r="B14" s="23" t="s">
        <v>70</v>
      </c>
    </row>
    <row r="15" customFormat="false" ht="15" hidden="false" customHeight="false" outlineLevel="0" collapsed="false">
      <c r="A15" s="21" t="s">
        <v>71</v>
      </c>
      <c r="B15" s="23" t="s">
        <v>74</v>
      </c>
    </row>
    <row r="16" customFormat="false" ht="15" hidden="false" customHeight="false" outlineLevel="0" collapsed="false">
      <c r="A16" s="21" t="s">
        <v>75</v>
      </c>
      <c r="B16" s="23" t="s">
        <v>77</v>
      </c>
    </row>
    <row r="17" customFormat="false" ht="15" hidden="false" customHeight="false" outlineLevel="0" collapsed="false">
      <c r="A17" s="21" t="s">
        <v>78</v>
      </c>
      <c r="B17" s="23" t="s">
        <v>80</v>
      </c>
    </row>
    <row r="18" customFormat="false" ht="15" hidden="false" customHeight="false" outlineLevel="0" collapsed="false">
      <c r="A18" s="21" t="s">
        <v>81</v>
      </c>
      <c r="B18" s="23" t="s">
        <v>83</v>
      </c>
    </row>
    <row r="19" customFormat="false" ht="15" hidden="false" customHeight="false" outlineLevel="0" collapsed="false">
      <c r="A19" s="21" t="s">
        <v>84</v>
      </c>
      <c r="B19" s="23" t="s">
        <v>86</v>
      </c>
    </row>
    <row r="20" customFormat="false" ht="15" hidden="false" customHeight="false" outlineLevel="0" collapsed="false">
      <c r="A20" s="21" t="s">
        <v>87</v>
      </c>
      <c r="B20" s="23" t="s">
        <v>89</v>
      </c>
    </row>
    <row r="21" customFormat="false" ht="15" hidden="false" customHeight="false" outlineLevel="0" collapsed="false">
      <c r="A21" s="21" t="s">
        <v>90</v>
      </c>
      <c r="B21" s="23" t="s">
        <v>92</v>
      </c>
    </row>
    <row r="22" customFormat="false" ht="15" hidden="false" customHeight="false" outlineLevel="0" collapsed="false">
      <c r="A22" s="21" t="s">
        <v>93</v>
      </c>
      <c r="B22" s="23" t="s">
        <v>95</v>
      </c>
    </row>
    <row r="23" customFormat="false" ht="15" hidden="false" customHeight="false" outlineLevel="0" collapsed="false">
      <c r="A23" s="21" t="s">
        <v>96</v>
      </c>
      <c r="B23" s="23" t="s">
        <v>98</v>
      </c>
    </row>
    <row r="24" customFormat="false" ht="15" hidden="false" customHeight="false" outlineLevel="0" collapsed="false">
      <c r="A24" s="21" t="s">
        <v>99</v>
      </c>
      <c r="B24" s="23" t="s">
        <v>102</v>
      </c>
    </row>
    <row r="25" customFormat="false" ht="15" hidden="false" customHeight="false" outlineLevel="0" collapsed="false">
      <c r="A25" s="21" t="s">
        <v>103</v>
      </c>
      <c r="B25" s="23" t="s">
        <v>106</v>
      </c>
    </row>
    <row r="26" customFormat="false" ht="15" hidden="false" customHeight="false" outlineLevel="0" collapsed="false">
      <c r="A26" s="21" t="s">
        <v>145</v>
      </c>
      <c r="B26" s="23" t="s">
        <v>146</v>
      </c>
    </row>
    <row r="27" customFormat="false" ht="15" hidden="false" customHeight="false" outlineLevel="0" collapsed="false">
      <c r="A27" s="21" t="s">
        <v>147</v>
      </c>
      <c r="B27" s="23" t="s">
        <v>148</v>
      </c>
    </row>
    <row r="28" customFormat="false" ht="15" hidden="false" customHeight="false" outlineLevel="0" collapsed="false">
      <c r="A28" s="21" t="s">
        <v>149</v>
      </c>
      <c r="B28" s="23" t="s">
        <v>150</v>
      </c>
    </row>
    <row r="29" customFormat="false" ht="15" hidden="false" customHeight="false" outlineLevel="0" collapsed="false">
      <c r="A29" s="21" t="s">
        <v>151</v>
      </c>
      <c r="B29" s="23" t="s">
        <v>152</v>
      </c>
    </row>
    <row r="30" customFormat="false" ht="15" hidden="false" customHeight="false" outlineLevel="0" collapsed="false">
      <c r="A30" s="21" t="s">
        <v>153</v>
      </c>
      <c r="B30" s="23" t="s">
        <v>154</v>
      </c>
    </row>
    <row r="31" customFormat="false" ht="15" hidden="false" customHeight="false" outlineLevel="0" collapsed="false">
      <c r="A31" s="21" t="s">
        <v>155</v>
      </c>
      <c r="B31" s="23" t="s">
        <v>156</v>
      </c>
    </row>
    <row r="32" customFormat="false" ht="15" hidden="false" customHeight="false" outlineLevel="0" collapsed="false">
      <c r="A32" s="21" t="s">
        <v>157</v>
      </c>
      <c r="B32" s="23" t="s">
        <v>158</v>
      </c>
    </row>
    <row r="35" customFormat="false" ht="15" hidden="false" customHeight="false" outlineLevel="0" collapsed="false">
      <c r="A35" s="2" t="s">
        <v>159</v>
      </c>
    </row>
  </sheetData>
  <hyperlinks>
    <hyperlink ref="B4" r:id="rId1" display="https://support.google.com/adsense/answer/9724?hl=en"/>
    <hyperlink ref="B5" r:id="rId2" display="https://www.mediavine.com/mediavine-requirements/"/>
    <hyperlink ref="B6" r:id="rId3" display="https://www.monumetric.com/propel-program/"/>
    <hyperlink ref="B7" r:id="rId4" display="https://help.raptive.com/hc/en-us/articles/360032840891-How-do-I-apply-to-Raptive"/>
    <hyperlink ref="B8" r:id="rId5" display="https://www.mediavine.com/mediavine-requirements/"/>
    <hyperlink ref="B9" r:id="rId6" display="https://www.playwire.com/qualification-criteria"/>
    <hyperlink ref="B10" r:id="rId7" display="https://support.ezoic.com/kb/article/getting-started-ezoics-requirements"/>
    <hyperlink ref="B11" r:id="rId8" display="https://freestar.com/publisher-quality-requirements/"/>
    <hyperlink ref="B12" r:id="rId9" display="https://www.publisher-collective.com/faq"/>
    <hyperlink ref="B13" r:id="rId10" display="https://www.venatus.com/"/>
    <hyperlink ref="B14" r:id="rId11" display="https://nitropay.com/publishers"/>
    <hyperlink ref="B15" r:id="rId12" display="https://affiliate-program.amazon.co.uk/help/node/topic/G8TW5AE9XL2VX9VM"/>
    <hyperlink ref="B16" r:id="rId13" display="https://support.gog.com/hc/en-us/articles/4405004689297-How-to-join-the-GOG-Affiliate-Program"/>
    <hyperlink ref="B17" r:id="rId14" display="https://www.greenmangaming.com/affiliates/"/>
    <hyperlink ref="B18" r:id="rId15" display="https://www.eneba.com/become-affiliate"/>
    <hyperlink ref="B19" r:id="rId16" display="https://www.kinguin.net/affiliate"/>
    <hyperlink ref="B20" r:id="rId17" display="https://www.razer.com/affiliate"/>
    <hyperlink ref="B21" r:id="rId18" display="https://www.logitech.com/en-us/affiliates"/>
    <hyperlink ref="B22" r:id="rId19" display="https://secretlab.co.uk/pages/affiliates"/>
    <hyperlink ref="B23" r:id="rId20" display="https://direct.playstation.com/en-us/playstation-affiliate-programme"/>
    <hyperlink ref="B24" r:id="rId21" display="https://legal.epicgames.com/fortnite/eula/sac"/>
    <hyperlink ref="B25" r:id="rId22" display="https://help.ko-fi.com/hc/en-us/articles/360002506494-Does-Ko-fi-take-a-fee"/>
    <hyperlink ref="B26" r:id="rId23" display="https://affiliate-program.amazon.co.uk/welcome/compensation"/>
    <hyperlink ref="B27" r:id="rId24" display="https://affiliate-program.amazon.com/welcome/compensation"/>
    <hyperlink ref="B28" r:id="rId25" display="https://www.playwire.com/faq"/>
    <hyperlink ref="B29" r:id="rId26" display="https://www.ezoic.com/incubator"/>
    <hyperlink ref="B30" r:id="rId27" display="https://help.buymeacoffee.com/en/articles/8105744-how-to-calculate-charges-on-your-payment"/>
    <hyperlink ref="B31" r:id="rId28" display="https://www.patreon.com/pricing"/>
    <hyperlink ref="B32" r:id="rId29" display="https://bloggingtitan.com/make-money-blogging/how-to-monetize-a-gaming-blog/"/>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2026-10-29T16:40:11Z</dcterms:created>
  <dc:creator>openpyxl</dc:creator>
  <dc:description/>
  <dc:language>en-US</dc:language>
  <cp:lastModifiedBy/>
  <dcterms:modified xsi:type="dcterms:W3CDTF">2026-10-29T16:40:11Z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